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<sst xmlns="http://schemas.openxmlformats.org/spreadsheetml/2006/main" count="518" uniqueCount="501">
  <si>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</si>
  <si>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</si>
  <si>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</si>
  <si>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</si>
  <si>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</si>
  <si>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</si>
  <si>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</si>
  <si>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</si>
  <si>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</si>
  <si>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</si>
  <si>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</si>
  <si>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</si>
  <si>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</si>
  <si>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</si>
  <si>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</si>
  <si>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</si>
  <si>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</si>
  <si>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</si>
  <si>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</si>
  <si>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</si>
  <si>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</si>
  <si>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</si>
  <si>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</si>
  <si>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</si>
  <si>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</si>
  <si>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</si>
  <si>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</si>
  <si>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</si>
  <si>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</si>
  <si>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</si>
  <si>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</si>
  <si>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</si>
  <si>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</si>
  <si>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</si>
  <si>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</si>
  <si>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</si>
  <si>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</si>
  <si>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</si>
  <si>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</si>
  <si>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</si>
  <si>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</si>
  <si>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</si>
  <si>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</si>
  <si>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</si>
  <si>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</si>
  <si>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</si>
  <si>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</si>
  <si>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</si>
  <si>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</si>
  <si>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</si>
  <si>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</si>
  <si>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</si>
  <si>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</si>
  <si>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</si>
  <si>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</si>
  <si>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</si>
  <si>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</si>
  <si>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</si>
  <si>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</si>
  <si>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</si>
  <si>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</si>
  <si>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</si>
  <si>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</si>
  <si>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</si>
  <si>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</si>
  <si>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</si>
  <si>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</si>
  <si>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</si>
  <si>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</si>
  <si>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</si>
  <si>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</si>
  <si>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</si>
  <si>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</si>
  <si>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</si>
  <si>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</si>
  <si>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</si>
  <si>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</si>
  <si>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</si>
  <si>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</si>
  <si>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</si>
  <si>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</si>
  <si>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</si>
  <si>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</si>
  <si>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</si>
  <si>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</si>
  <si>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</si>
  <si>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</si>
  <si>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</si>
  <si>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</si>
  <si>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</si>
  <si>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</si>
  <si>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</si>
  <si>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</si>
  <si>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</si>
  <si>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</si>
  <si>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</si>
  <si>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</si>
  <si>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</si>
  <si>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</si>
  <si>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</si>
  <si>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</si>
  <si>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</si>
  <si>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</si>
  <si>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</si>
  <si>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</si>
  <si>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</si>
  <si>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</si>
  <si>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</si>
  <si>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</si>
  <si>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</si>
  <si>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</si>
  <si>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</si>
  <si>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</si>
  <si>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</si>
  <si>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</si>
  <si>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</si>
  <si>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</si>
  <si>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</si>
  <si>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</si>
  <si>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</si>
  <si>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</si>
  <si>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</si>
  <si>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</si>
  <si>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</si>
  <si>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</si>
  <si>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</si>
  <si>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</si>
  <si>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</si>
  <si>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</si>
  <si>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</si>
  <si>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</si>
  <si>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</si>
  <si>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</si>
  <si>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</si>
  <si>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</si>
  <si>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</si>
  <si>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</si>
  <si>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</si>
  <si>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</si>
  <si>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</si>
  <si>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</si>
  <si>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</si>
  <si>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</si>
  <si>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</si>
  <si>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</si>
  <si>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</si>
  <si>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</si>
  <si>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</si>
  <si>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</si>
  <si>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</si>
  <si>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</si>
  <si>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</si>
  <si>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</si>
  <si>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</si>
  <si>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</si>
  <si>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</si>
  <si>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</si>
  <si>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</si>
  <si>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</si>
  <si>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</si>
  <si>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</si>
  <si>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</si>
  <si>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</si>
  <si>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</si>
  <si>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</si>
  <si>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</si>
  <si>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</si>
  <si>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</si>
  <si>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</si>
  <si>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</si>
  <si>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</si>
  <si>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</si>
  <si>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</si>
  <si>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</si>
  <si>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</si>
  <si>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</si>
  <si>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</si>
  <si>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</si>
  <si>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</si>
  <si>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</si>
  <si>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</si>
  <si>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</si>
  <si>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</si>
  <si>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</si>
  <si>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</si>
  <si>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</si>
  <si>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</si>
  <si>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</si>
  <si>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</si>
  <si>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</si>
  <si>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</si>
  <si>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</si>
  <si>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</si>
  <si>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</si>
  <si>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</si>
  <si>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</si>
  <si>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</si>
  <si>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</si>
  <si>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</si>
  <si>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</si>
  <si>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</si>
  <si>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</si>
  <si>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</si>
  <si>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</si>
  <si>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</si>
  <si>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</si>
  <si>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</si>
  <si>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</si>
  <si>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</si>
  <si>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</si>
  <si>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</si>
  <si>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</si>
  <si>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</si>
  <si>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</si>
  <si>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</si>
  <si>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</si>
  <si>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</si>
  <si>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</si>
  <si>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</si>
  <si>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</si>
  <si>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</si>
  <si>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</si>
  <si>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</si>
  <si>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</si>
  <si>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</si>
  <si>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</si>
  <si>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</si>
  <si>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</si>
  <si>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</si>
  <si>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</si>
  <si>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</si>
  <si>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</si>
  <si>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</si>
  <si>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</si>
  <si>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</si>
  <si>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</si>
  <si>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</si>
  <si>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</si>
  <si>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</si>
  <si>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</si>
  <si>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</si>
  <si>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</si>
  <si>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</si>
  <si>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</si>
  <si>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</si>
  <si>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</si>
  <si>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</si>
  <si>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</si>
  <si>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</si>
  <si>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</si>
  <si>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</si>
  <si>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</si>
  <si>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</si>
  <si>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</si>
  <si>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</si>
  <si>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</si>
  <si>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</si>
  <si>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</si>
  <si>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</si>
  <si>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</si>
  <si>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</si>
  <si>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</si>
  <si>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</si>
  <si>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</si>
  <si>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</si>
  <si>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</si>
  <si>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</si>
  <si>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</si>
  <si>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</si>
  <si>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</si>
  <si>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</si>
  <si>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</si>
  <si>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</si>
  <si>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</si>
  <si>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</si>
  <si>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</si>
  <si>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</si>
  <si>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</si>
  <si>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</si>
  <si>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</si>
  <si>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</si>
  <si>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</si>
  <si>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</si>
  <si>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</si>
  <si>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</si>
  <si>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</si>
  <si>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</si>
  <si>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</si>
  <si>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</si>
  <si>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</si>
  <si>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</si>
  <si>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</si>
  <si>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</si>
  <si>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</si>
  <si>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</si>
  <si>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</si>
  <si>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</si>
  <si>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</si>
  <si>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</si>
  <si>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</si>
  <si>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</si>
  <si>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</si>
  <si>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</si>
  <si>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</si>
  <si>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</si>
  <si>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</si>
  <si>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</si>
  <si>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</si>
  <si>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</si>
  <si>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</si>
  <si>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</si>
  <si>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</si>
  <si>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</si>
  <si>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</si>
  <si>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</si>
  <si>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</si>
  <si>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</si>
  <si>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</si>
  <si>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</si>
  <si>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</si>
  <si>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</si>
  <si>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</si>
  <si>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</si>
  <si>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</si>
  <si>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</si>
  <si>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</si>
  <si>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</si>
  <si>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</si>
  <si>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</si>
  <si>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</si>
  <si>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</si>
  <si>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</si>
  <si>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</si>
  <si>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</si>
  <si>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</si>
  <si>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</si>
  <si>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</si>
  <si>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</si>
  <si>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</si>
  <si>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</si>
  <si>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</si>
  <si>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</si>
  <si>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</si>
  <si>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</si>
  <si>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</si>
  <si>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</si>
  <si>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</si>
  <si>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</si>
  <si>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</si>
  <si>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</si>
  <si>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</si>
  <si>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</si>
  <si>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</si>
  <si>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</si>
  <si>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</si>
  <si>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</si>
  <si>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</si>
  <si>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</si>
  <si>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</si>
  <si>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</si>
  <si>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</si>
  <si>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</si>
  <si>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</si>
  <si>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</si>
  <si>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</si>
  <si>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</si>
  <si>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</si>
  <si>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</si>
  <si>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</si>
  <si>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</si>
  <si>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</si>
  <si>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</si>
  <si>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</si>
  <si>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</si>
  <si>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</si>
  <si>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</si>
  <si>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</si>
  <si>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</si>
  <si>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</si>
  <si>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</si>
  <si>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</si>
  <si>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</si>
  <si>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</si>
  <si>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</si>
  <si>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</si>
  <si>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</si>
  <si>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</si>
  <si>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</si>
  <si>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</si>
  <si>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</si>
  <si>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</si>
  <si>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</si>
  <si>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</si>
  <si>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</si>
  <si>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</si>
  <si>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</si>
  <si>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</si>
  <si>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</si>
  <si>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</si>
  <si>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</si>
  <si>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</si>
  <si>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</si>
  <si>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</si>
  <si>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</si>
  <si>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</si>
  <si>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</si>
  <si>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</si>
  <si>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</si>
  <si>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</si>
  <si>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</si>
  <si>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</si>
  <si>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</si>
  <si>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</si>
  <si>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</si>
  <si>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</si>
  <si>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</si>
  <si>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</si>
  <si>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</si>
  <si>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</si>
  <si>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</si>
  <si>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</si>
  <si>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</si>
  <si>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</si>
  <si>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</si>
  <si>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</si>
  <si>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</si>
  <si>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</si>
  <si>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</si>
  <si>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</si>
  <si>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</si>
  <si>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</si>
  <si>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</si>
  <si>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</si>
  <si>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</si>
  <si>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</si>
  <si>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</si>
  <si>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</si>
  <si>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</si>
  <si>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</si>
  <si>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</si>
  <si>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</si>
  <si>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</si>
  <si>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</si>
  <si>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</si>
  <si>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</si>
  <si>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</si>
  <si>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</si>
  <si>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</si>
  <si>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</si>
  <si>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</si>
  <si>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</si>
  <si>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</si>
  <si>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</si>
  <si>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</si>
  <si>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</si>
  <si>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</si>
  <si>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</si>
  <si>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</si>
  <si>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</si>
  <si>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</si>
  <si>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</si>
  <si>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</si>
  <si>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</si>
  <si>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</si>
  <si>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</si>
  <si>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</si>
  <si>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</si>
  <si>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</si>
  <si>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</si>
  <si>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</si>
  <si>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</si>
  <si>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</si>
  <si>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</si>
  <si>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</si>
  <si>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</si>
  <si>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</si>
  <si>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</si>
  <si>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</si>
  <si>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</si>
  <si>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</si>
  <si>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</si>
  <si>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</si>
  <si>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</si>
  <si>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</si>
  <si>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</si>
  <si>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</si>
  <si>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</si>
  <si>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</si>
  <si>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</si>
  <si>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</si>
  <si>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</si>
  <si>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</si>
  <si>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</si>
  <si>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</si>
  <si>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</si>
  <si>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</si>
  <si>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II.2018
</t>
  </si>
  <si>
    <t>BALANCE SHEET (as of 30/06/2018)</t>
  </si>
  <si>
    <t>INCOME STATEMENT (as of 30/06/2018)</t>
  </si>
  <si>
    <t>Company:   Thanh Hoa Petroleum Construction Joint Stock Company (PVH)</t>
  </si>
  <si>
    <t>Company:  Thanh Hoa Petroleum Construction Joint Stock Company (PVH)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</si>
</sst>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="120" zoomScaleNormal="120" zoomScalePageLayoutView="0" workbookViewId="0" topLeftCell="B7">
      <selection activeCell="E12" sqref="E12"/>
    </sheetView>
  </sheetViews>
  <sheetFormatPr defaultColWidth="27.421875" defaultRowHeight="12"/>
  <cols>
    <col min="1" max="1" width="37.00390625" style="0" hidden="1" customWidth="1"/>
    <col min="2" max="2" width="47.57421875" style="0" customWidth="1"/>
    <col min="3" max="3" width="25.8515625" style="0" hidden="1" customWidth="1"/>
    <col min="4" max="4" width="30.421875" style="0" hidden="1" customWidth="1"/>
  </cols>
  <sheetData>
    <row r="1" spans="1:5" ht="41.25" customHeight="1">
      <c r="A1" s="33" t="s">
        <v>499</v>
      </c>
      <c r="B1" s="34"/>
      <c r="C1" s="34"/>
      <c r="D1" s="34"/>
      <c r="E1" s="34"/>
    </row>
    <row r="2" spans="1:5" ht="15.75">
      <c r="A2" s="30"/>
      <c r="B2" s="30"/>
      <c r="C2" s="31"/>
      <c r="D2" s="31"/>
      <c r="E2" s="31"/>
    </row>
    <row r="3" spans="1:5" ht="15.75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217742390724</v>
      </c>
      <c r="F10" s="24">
        <v>211379039154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13953469626</v>
      </c>
      <c r="F11" s="20">
        <f>F12+F13</f>
        <v>29862997229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1434054853</v>
      </c>
      <c r="F12" s="21">
        <v>11631125645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>
        <v>12519414773</v>
      </c>
      <c r="F13" s="21">
        <v>18231871584</v>
      </c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36511458960</v>
      </c>
      <c r="F14" s="20">
        <f>F15+F16+F17</f>
        <v>37251971100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/>
      <c r="F15" s="21"/>
    </row>
    <row r="16" spans="1:6" ht="12">
      <c r="A16" s="3" t="s">
        <v>17</v>
      </c>
      <c r="B16" s="3" t="s">
        <v>315</v>
      </c>
      <c r="C16" s="4" t="s">
        <v>18</v>
      </c>
      <c r="D16" s="4"/>
      <c r="E16" s="21"/>
      <c r="F16" s="21"/>
    </row>
    <row r="17" spans="1:6" ht="12">
      <c r="A17" s="3" t="s">
        <v>19</v>
      </c>
      <c r="B17" s="3" t="s">
        <v>316</v>
      </c>
      <c r="C17" s="4" t="s">
        <v>20</v>
      </c>
      <c r="D17" s="4"/>
      <c r="E17" s="21">
        <v>36511458960</v>
      </c>
      <c r="F17" s="21">
        <v>37251971100</v>
      </c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80491165801</v>
      </c>
      <c r="F18" s="20">
        <f>F19+F22+F23+F24+F25+F26+F27+F28</f>
        <v>72487525765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30028482641</v>
      </c>
      <c r="F19" s="21">
        <v>34372584936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7065234994</v>
      </c>
      <c r="F22" s="21">
        <v>4305330270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/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43417448166</v>
      </c>
      <c r="F26" s="21">
        <v>33809610559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-20000000</v>
      </c>
      <c r="F27" s="21"/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71539640927</v>
      </c>
      <c r="F29" s="20">
        <f>F30+F31</f>
        <v>59210461611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71539640927</v>
      </c>
      <c r="F30" s="21">
        <v>59210461611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15246655410</v>
      </c>
      <c r="F32" s="20">
        <f>F33+F36+F37+F38+F39</f>
        <v>12566083449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14124907752</v>
      </c>
      <c r="F33" s="21">
        <v>12369041642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930668141</v>
      </c>
      <c r="F36" s="21"/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60521822</v>
      </c>
      <c r="F37" s="21">
        <v>60521822</v>
      </c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>
        <v>130557695</v>
      </c>
      <c r="F39" s="21">
        <v>136519985</v>
      </c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/>
      <c r="F41" s="21"/>
    </row>
    <row r="42" spans="1:6" ht="12">
      <c r="A42" s="3" t="s">
        <v>68</v>
      </c>
      <c r="B42" s="13" t="s">
        <v>327</v>
      </c>
      <c r="C42" s="4" t="s">
        <v>69</v>
      </c>
      <c r="D42" s="4"/>
      <c r="E42" s="21"/>
      <c r="F42" s="21"/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416284351840</v>
      </c>
      <c r="F43" s="20">
        <f>F44+F54+F64+F67+F70+F76</f>
        <v>429635449142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135732379762</v>
      </c>
      <c r="F44" s="20">
        <f>F45+F46+F47+F48+F49+F50+F53</f>
        <v>147847761978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>
        <v>71091404792</v>
      </c>
      <c r="F45" s="21">
        <v>74818025510</v>
      </c>
    </row>
    <row r="46" spans="1:6" ht="12">
      <c r="A46" s="3" t="s">
        <v>76</v>
      </c>
      <c r="B46" s="3" t="s">
        <v>400</v>
      </c>
      <c r="C46" s="4" t="s">
        <v>77</v>
      </c>
      <c r="D46" s="4"/>
      <c r="E46" s="21">
        <v>60832341567</v>
      </c>
      <c r="F46" s="21">
        <v>62562188741</v>
      </c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>
        <v>3808633403</v>
      </c>
      <c r="F50" s="21">
        <v>10487547727</v>
      </c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/>
      <c r="F52" s="21"/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>
        <v>-20000000</v>
      </c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3120802160</v>
      </c>
      <c r="F54" s="20">
        <f>F55+F58+F61</f>
        <v>3435259676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3120802160</v>
      </c>
      <c r="F55" s="20">
        <f>F56+F57</f>
        <v>3435259676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11202458946</v>
      </c>
      <c r="F56" s="21">
        <v>11202458946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-8081656786</v>
      </c>
      <c r="F57" s="21">
        <v>-7767199270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0</v>
      </c>
      <c r="F61" s="20">
        <f>F62+F63</f>
        <v>0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/>
      <c r="F62" s="21"/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/>
      <c r="F63" s="21"/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54932932565</v>
      </c>
      <c r="F64" s="20">
        <f>F65+F66</f>
        <v>56153662775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>
        <v>73235868711</v>
      </c>
      <c r="F65" s="21">
        <v>73235868711</v>
      </c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>
        <v>-18302936146</v>
      </c>
      <c r="F66" s="21">
        <v>-17082205936</v>
      </c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219288189550</v>
      </c>
      <c r="F67" s="20">
        <f>F68+F69</f>
        <v>218968857670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>
        <v>199780244078</v>
      </c>
      <c r="F68" s="21">
        <v>199600912198</v>
      </c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19507945472</v>
      </c>
      <c r="F69" s="21">
        <v>19367945472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3122891909</v>
      </c>
      <c r="F70" s="20">
        <f>F71+F72+F73+F74+F75</f>
        <v>3122891909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>
        <v>18296788082</v>
      </c>
      <c r="F72" s="21">
        <v>18296788082</v>
      </c>
    </row>
    <row r="73" spans="1:6" ht="12">
      <c r="A73" s="10" t="s">
        <v>124</v>
      </c>
      <c r="B73" s="7" t="s">
        <v>344</v>
      </c>
      <c r="C73" s="4" t="s">
        <v>125</v>
      </c>
      <c r="D73" s="4"/>
      <c r="E73" s="21"/>
      <c r="F73" s="21"/>
    </row>
    <row r="74" spans="1:6" ht="12">
      <c r="A74" s="3" t="s">
        <v>126</v>
      </c>
      <c r="B74" s="7" t="s">
        <v>295</v>
      </c>
      <c r="C74" s="4" t="s">
        <v>127</v>
      </c>
      <c r="D74" s="4"/>
      <c r="E74" s="21">
        <v>-15173896173</v>
      </c>
      <c r="F74" s="21">
        <v>-15173896173</v>
      </c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</f>
        <v>87155894</v>
      </c>
      <c r="F76" s="20">
        <f>F77+F78+F79+F80</f>
        <v>107015134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87155894</v>
      </c>
      <c r="F77" s="21">
        <v>107015134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/>
      <c r="F78" s="21"/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634026742564</v>
      </c>
      <c r="F81" s="20">
        <f>F10+F43</f>
        <v>641014488296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f>E84+E106</f>
        <v>502404457510</v>
      </c>
      <c r="F83" s="20">
        <f>F84+F106</f>
        <v>508296599711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E85+E88+E89+E90+E91+E95+E96+E97+E102+E99+E93+E94</f>
        <v>101382747400</v>
      </c>
      <c r="F84" s="20">
        <f>F85+F88+F89+F90+F91+F95+F96+F102+F94+F99</f>
        <v>104077419904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10357630310</v>
      </c>
      <c r="F85" s="21">
        <v>14759359226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/>
      <c r="F86" s="21"/>
    </row>
    <row r="87" spans="1:6" ht="12">
      <c r="A87" s="3" t="s">
        <v>151</v>
      </c>
      <c r="B87" s="7" t="s">
        <v>352</v>
      </c>
      <c r="C87" s="4" t="s">
        <v>152</v>
      </c>
      <c r="D87" s="4"/>
      <c r="E87" s="21"/>
      <c r="F87" s="21"/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4547989619</v>
      </c>
      <c r="F88" s="21">
        <v>6764358100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293611367</v>
      </c>
      <c r="F89" s="21">
        <v>994644478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532282477</v>
      </c>
      <c r="F90" s="21">
        <v>434633866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4021200117</v>
      </c>
      <c r="F91" s="21">
        <v>1113456594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>
        <v>247346715</v>
      </c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>
        <v>497932648</v>
      </c>
      <c r="F94" s="21">
        <v>182747149</v>
      </c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77415514656</v>
      </c>
      <c r="F95" s="21">
        <v>76358981000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/>
      <c r="F96" s="21"/>
    </row>
    <row r="97" spans="1:6" ht="12">
      <c r="A97" s="10" t="s">
        <v>171</v>
      </c>
      <c r="B97" s="7" t="s">
        <v>362</v>
      </c>
      <c r="C97" s="4" t="s">
        <v>172</v>
      </c>
      <c r="D97" s="4"/>
      <c r="E97" s="21"/>
      <c r="F97" s="21">
        <v>245562931</v>
      </c>
    </row>
    <row r="98" spans="1:6" ht="12">
      <c r="A98" s="3" t="s">
        <v>173</v>
      </c>
      <c r="B98" s="7" t="s">
        <v>363</v>
      </c>
      <c r="C98" s="4" t="s">
        <v>174</v>
      </c>
      <c r="D98" s="4"/>
      <c r="E98" s="21"/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>
        <v>3469239491</v>
      </c>
      <c r="F99" s="21">
        <v>3469239491</v>
      </c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/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/>
      <c r="F103" s="21"/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/>
      <c r="F104" s="21"/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/>
      <c r="F105" s="21"/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401021710110</v>
      </c>
      <c r="F106" s="20">
        <f>SUM(F107:F119)</f>
        <v>404219179807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>
        <v>72144217146</v>
      </c>
      <c r="F107" s="21">
        <v>75101045132</v>
      </c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>
        <v>19010695185</v>
      </c>
      <c r="F112" s="21">
        <v>19251336896</v>
      </c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/>
      <c r="F113" s="21"/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>
        <v>309866797779</v>
      </c>
      <c r="F114" s="21">
        <v>309866797779</v>
      </c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/>
      <c r="F117" s="21"/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/>
      <c r="F118" s="21"/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131622285054</v>
      </c>
      <c r="F120" s="20">
        <f>F121+F139</f>
        <v>132717883585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131622285054</v>
      </c>
      <c r="F121" s="20">
        <f>F122+F125+F126+F127+F128+F129+F130+F131+F132+F133+F134+F137+F138</f>
        <v>132717883585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210000000000</v>
      </c>
      <c r="F122" s="20">
        <f>F123+F124</f>
        <v>210000000000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210000000000</v>
      </c>
      <c r="F123" s="21">
        <v>210000000000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/>
      <c r="F125" s="21"/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/>
      <c r="F127" s="21"/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/>
      <c r="F128" s="21"/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>
        <v>6355535090</v>
      </c>
      <c r="F131" s="21">
        <v>6355535090</v>
      </c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/>
      <c r="F132" s="21"/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>
        <v>1567942490</v>
      </c>
      <c r="F133" s="21">
        <v>1567942490</v>
      </c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-86301192526</f>
        <v>-86301192526</v>
      </c>
      <c r="F134" s="20">
        <v>-85205593995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/>
      <c r="F135" s="21"/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/>
      <c r="F136" s="21"/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/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/>
      <c r="F138" s="21"/>
    </row>
    <row r="139" spans="1:6" ht="12">
      <c r="A139" s="25" t="s">
        <v>405</v>
      </c>
      <c r="B139" s="5" t="s">
        <v>406</v>
      </c>
      <c r="C139" s="4"/>
      <c r="D139" s="4"/>
      <c r="E139" s="21">
        <f>E140+E141+E142+E143+E146</f>
        <v>0</v>
      </c>
      <c r="F139" s="21">
        <f>F140+F141+F142+F143+F146</f>
        <v>0</v>
      </c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>
        <f>E144+E145</f>
        <v>0</v>
      </c>
      <c r="F143" s="21">
        <f>F144+F145</f>
        <v>0</v>
      </c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634026742564</v>
      </c>
      <c r="F147" s="20">
        <f>F83+F120</f>
        <v>641014483296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B1">
      <selection activeCell="F20" sqref="F20"/>
    </sheetView>
  </sheetViews>
  <sheetFormatPr defaultColWidth="36.57421875" defaultRowHeight="12"/>
  <cols>
    <col min="1" max="1" width="29.8515625" style="0" hidden="1" customWidth="1"/>
    <col min="2" max="2" width="44.140625" style="0" customWidth="1"/>
    <col min="3" max="3" width="16.8515625" style="0" hidden="1" customWidth="1"/>
    <col min="4" max="4" width="19.28125" style="0" hidden="1" customWidth="1"/>
    <col min="5" max="5" width="19.57421875" style="27" customWidth="1"/>
    <col min="6" max="6" width="25.57421875" style="27" customWidth="1"/>
    <col min="7" max="8" width="36.57421875" style="27" customWidth="1"/>
  </cols>
  <sheetData>
    <row r="1" spans="1:8" ht="65.25" customHeight="1">
      <c r="A1" s="33" t="s">
        <v>500</v>
      </c>
      <c r="B1" s="33"/>
      <c r="C1" s="33"/>
      <c r="D1" s="33"/>
      <c r="E1" s="33"/>
      <c r="F1" s="33"/>
      <c r="G1" s="33"/>
      <c r="H1"/>
    </row>
    <row r="2" spans="1:8" ht="15.75">
      <c r="A2" s="30"/>
      <c r="B2" s="30"/>
      <c r="C2" s="31"/>
      <c r="D2" s="31"/>
      <c r="E2" s="31"/>
      <c r="F2"/>
      <c r="G2"/>
      <c r="H2"/>
    </row>
    <row r="3" spans="1:8" ht="15.75">
      <c r="A3" s="35" t="s">
        <v>496</v>
      </c>
      <c r="B3" s="35"/>
      <c r="C3" s="35"/>
      <c r="D3" s="35"/>
      <c r="E3" s="35"/>
      <c r="F3"/>
      <c r="G3"/>
      <c r="H3"/>
    </row>
    <row r="4" spans="1:8" ht="15.75">
      <c r="A4" s="36" t="s">
        <v>498</v>
      </c>
      <c r="B4" s="36"/>
      <c r="C4" s="36"/>
      <c r="D4" s="36"/>
      <c r="E4" s="36"/>
      <c r="F4"/>
      <c r="G4"/>
      <c r="H4"/>
    </row>
    <row r="5" spans="2:8" ht="19.5" customHeight="1">
      <c r="B5" s="32" t="s">
        <v>421</v>
      </c>
      <c r="C5" s="37"/>
      <c r="D5" s="37"/>
      <c r="E5" s="37"/>
      <c r="F5" s="37"/>
      <c r="G5" s="37"/>
      <c r="H5" s="3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6352504540</v>
      </c>
      <c r="F9" s="21">
        <v>5605762758</v>
      </c>
      <c r="G9" s="21">
        <v>7631527361</v>
      </c>
      <c r="H9" s="21">
        <v>13674455500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/>
      <c r="F10" s="21"/>
      <c r="G10" s="21"/>
      <c r="H10" s="21"/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6352504540</v>
      </c>
      <c r="F11" s="20">
        <f>F9-F10</f>
        <v>5605762758</v>
      </c>
      <c r="G11" s="20">
        <f>G9-G10</f>
        <v>7631527361</v>
      </c>
      <c r="H11" s="20">
        <f>H9-H10</f>
        <v>13674455500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5540879273</v>
      </c>
      <c r="F12" s="21">
        <v>5587749581</v>
      </c>
      <c r="G12" s="21">
        <v>6923444300</v>
      </c>
      <c r="H12" s="21">
        <v>12941849189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811625267</v>
      </c>
      <c r="F13" s="20">
        <f>F11-F12</f>
        <v>18013177</v>
      </c>
      <c r="G13" s="20">
        <f>G11-G12</f>
        <v>708083061</v>
      </c>
      <c r="H13" s="20">
        <f>H11-H12</f>
        <v>732606311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783386454</v>
      </c>
      <c r="F14" s="21">
        <v>17552356</v>
      </c>
      <c r="G14" s="21">
        <v>1600532130</v>
      </c>
      <c r="H14" s="21">
        <v>49238711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695178822</v>
      </c>
      <c r="F15" s="21"/>
      <c r="G15" s="21">
        <v>1393108623</v>
      </c>
      <c r="H15" s="21"/>
    </row>
    <row r="16" spans="1:8" ht="12">
      <c r="A16" t="s">
        <v>448</v>
      </c>
      <c r="B16" s="3" t="s">
        <v>449</v>
      </c>
      <c r="C16" s="4" t="s">
        <v>450</v>
      </c>
      <c r="D16" s="4"/>
      <c r="E16" s="21">
        <v>640004822</v>
      </c>
      <c r="F16" s="21"/>
      <c r="G16" s="21">
        <v>1272976623</v>
      </c>
      <c r="H16" s="21"/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/>
      <c r="F18" s="21"/>
      <c r="G18" s="21"/>
      <c r="H18" s="21"/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1129654202</v>
      </c>
      <c r="F19" s="21">
        <v>402269834</v>
      </c>
      <c r="G19" s="21">
        <v>1711067498</v>
      </c>
      <c r="H19" s="21">
        <v>2097215061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-229821303</v>
      </c>
      <c r="F20" s="20">
        <f>F13+F14-F15+F17-F18-F19</f>
        <v>-366704301</v>
      </c>
      <c r="G20" s="20">
        <f>G13+G14-G15+G17-G18-G19</f>
        <v>-795560930</v>
      </c>
      <c r="H20" s="20">
        <f>H13+H14-H15+H17-H18-H19</f>
        <v>-1315370039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4060000</v>
      </c>
      <c r="F21" s="21">
        <v>79328235</v>
      </c>
      <c r="G21" s="21">
        <v>340545946</v>
      </c>
      <c r="H21" s="21">
        <v>129328235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4060000</v>
      </c>
      <c r="F22" s="21">
        <v>98143611</v>
      </c>
      <c r="G22" s="21">
        <v>593575882</v>
      </c>
      <c r="H22" s="21">
        <v>200481801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0</v>
      </c>
      <c r="F23" s="20">
        <f>F21-F22</f>
        <v>-18815376</v>
      </c>
      <c r="G23" s="20">
        <f>G21-G22</f>
        <v>-253029936</v>
      </c>
      <c r="H23" s="20">
        <f>H21-H22</f>
        <v>-71153566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E20+E23</f>
        <v>-229821303</v>
      </c>
      <c r="F24" s="20">
        <f>F20+F23</f>
        <v>-385519677</v>
      </c>
      <c r="G24" s="20">
        <f>G20+G23</f>
        <v>-1048590866</v>
      </c>
      <c r="H24" s="20">
        <f>H20+H23</f>
        <v>-1386523605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/>
      <c r="F25" s="21"/>
      <c r="G25" s="21"/>
      <c r="H25" s="21"/>
    </row>
    <row r="26" spans="1:8" ht="12">
      <c r="A26" t="s">
        <v>478</v>
      </c>
      <c r="B26" s="3" t="s">
        <v>479</v>
      </c>
      <c r="C26" s="4" t="s">
        <v>480</v>
      </c>
      <c r="D26" s="4"/>
      <c r="E26" s="21"/>
      <c r="F26" s="21"/>
      <c r="G26" s="21"/>
      <c r="H26" s="21"/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E24-E25-E26</f>
        <v>-229821303</v>
      </c>
      <c r="F27" s="20">
        <f>F24-F25-F26</f>
        <v>-385519677</v>
      </c>
      <c r="G27" s="20">
        <f>G24-G25-G26</f>
        <v>-1048590866</v>
      </c>
      <c r="H27" s="20">
        <f>H24-H25-H26</f>
        <v>-1386523605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/>
      <c r="F28" s="21"/>
      <c r="G28" s="21"/>
      <c r="H28" s="21"/>
    </row>
    <row r="29" spans="1:8" ht="12">
      <c r="A29" t="s">
        <v>487</v>
      </c>
      <c r="B29" s="3" t="s">
        <v>488</v>
      </c>
      <c r="C29" s="4" t="s">
        <v>489</v>
      </c>
      <c r="D29" s="4"/>
      <c r="E29" s="21"/>
      <c r="F29" s="21"/>
      <c r="G29" s="21"/>
      <c r="H29" s="21"/>
    </row>
    <row r="30" spans="1:8" ht="12">
      <c r="A30" t="s">
        <v>490</v>
      </c>
      <c r="B30" s="3" t="s">
        <v>491</v>
      </c>
      <c r="C30" s="4" t="s">
        <v>492</v>
      </c>
      <c r="D30" s="4"/>
      <c r="E30" s="21"/>
      <c r="F30" s="21"/>
      <c r="G30" s="21"/>
      <c r="H30" s="21"/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</sheetData>
  <sheetProtection/>
  <mergeCells count="4">
    <mergeCell ref="B5:H5"/>
    <mergeCell ref="A3:E3"/>
    <mergeCell ref="A4:E4"/>
    <mergeCell ref="A1:G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2018-08-06T08:34:25Z</dcterms:modified>
  <cp:category/>
  <cp:version/>
  <cp:contentType/>
  <cp:contentStatus/>
</cp:coreProperties>
</file>